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ЗАГАЛЬНИЙ ДОСТУП ЦРС\Звіти ІКЦ_ЦРС\Щоквартальний звіт ЦРС_2025\Звіт ЦРС 2026 рік\1 кв\"/>
    </mc:Choice>
  </mc:AlternateContent>
  <xr:revisionPtr revIDLastSave="0" documentId="13_ncr:1_{515EEAF3-39FF-4422-A0B7-26D6B292D0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" l="1"/>
  <c r="E41" i="1" l="1"/>
  <c r="E67" i="1" l="1"/>
  <c r="F58" i="1" l="1"/>
  <c r="C58" i="1"/>
  <c r="D52" i="1"/>
  <c r="F52" i="1"/>
  <c r="D42" i="1"/>
  <c r="D39" i="1"/>
  <c r="F39" i="1"/>
  <c r="C39" i="1"/>
  <c r="F31" i="1"/>
  <c r="D31" i="1"/>
  <c r="D7" i="1"/>
  <c r="J27" i="1" l="1"/>
  <c r="G27" i="1"/>
  <c r="F27" i="1"/>
  <c r="F7" i="1"/>
  <c r="E28" i="1" l="1"/>
  <c r="E29" i="1"/>
  <c r="E30" i="1"/>
  <c r="I46" i="1"/>
  <c r="I42" i="1"/>
  <c r="E57" i="1"/>
  <c r="D58" i="1"/>
  <c r="C52" i="1"/>
  <c r="C46" i="1"/>
  <c r="C14" i="1"/>
  <c r="E18" i="1"/>
  <c r="E19" i="1"/>
  <c r="E20" i="1"/>
  <c r="E21" i="1"/>
  <c r="E23" i="1"/>
  <c r="E32" i="1"/>
  <c r="E33" i="1"/>
  <c r="E34" i="1"/>
  <c r="E35" i="1"/>
  <c r="E36" i="1"/>
  <c r="E37" i="1"/>
  <c r="E40" i="1"/>
  <c r="E44" i="1"/>
  <c r="E45" i="1"/>
  <c r="E47" i="1"/>
  <c r="E48" i="1"/>
  <c r="E49" i="1"/>
  <c r="E50" i="1"/>
  <c r="E51" i="1"/>
  <c r="E53" i="1"/>
  <c r="E54" i="1"/>
  <c r="E55" i="1"/>
  <c r="E56" i="1"/>
  <c r="E59" i="1"/>
  <c r="E60" i="1"/>
  <c r="E61" i="1"/>
  <c r="E62" i="1"/>
  <c r="E64" i="1"/>
  <c r="F14" i="1"/>
  <c r="H7" i="1"/>
  <c r="I7" i="1"/>
  <c r="J7" i="1"/>
  <c r="E9" i="1"/>
  <c r="E10" i="1"/>
  <c r="E11" i="1"/>
  <c r="E12" i="1"/>
  <c r="D27" i="1"/>
  <c r="D46" i="1"/>
  <c r="J58" i="1"/>
  <c r="I58" i="1"/>
  <c r="H58" i="1"/>
  <c r="E39" i="1" l="1"/>
  <c r="C68" i="1"/>
  <c r="E14" i="1"/>
  <c r="E52" i="1"/>
  <c r="E31" i="1"/>
  <c r="E27" i="1"/>
  <c r="E46" i="1"/>
  <c r="E58" i="1"/>
  <c r="H14" i="1"/>
  <c r="I14" i="1"/>
  <c r="J14" i="1"/>
  <c r="G14" i="1"/>
  <c r="D14" i="1"/>
  <c r="D68" i="1" s="1"/>
  <c r="G31" i="1"/>
  <c r="H31" i="1"/>
  <c r="I31" i="1"/>
  <c r="J31" i="1"/>
  <c r="G39" i="1"/>
  <c r="H39" i="1"/>
  <c r="I39" i="1"/>
  <c r="J39" i="1"/>
  <c r="G42" i="1"/>
  <c r="J42" i="1"/>
  <c r="F46" i="1"/>
  <c r="G46" i="1"/>
  <c r="H46" i="1"/>
  <c r="J46" i="1"/>
  <c r="G52" i="1"/>
  <c r="H52" i="1"/>
  <c r="I52" i="1"/>
  <c r="J52" i="1"/>
  <c r="G58" i="1"/>
  <c r="E68" i="1" l="1"/>
  <c r="J68" i="1"/>
  <c r="I68" i="1"/>
  <c r="G68" i="1"/>
  <c r="H68" i="1"/>
</calcChain>
</file>

<file path=xl/sharedStrings.xml><?xml version="1.0" encoding="utf-8"?>
<sst xmlns="http://schemas.openxmlformats.org/spreadsheetml/2006/main" count="121" uniqueCount="115">
  <si>
    <t>Питання, з якими звертались заявники зі скаргою до оператора систем розподілу, щодо</t>
  </si>
  <si>
    <t>№ з/п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</si>
  <si>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</si>
  <si>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</si>
  <si>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</si>
  <si>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НКРЕКП</t>
  </si>
  <si>
    <t>Держенергонагляду</t>
  </si>
  <si>
    <t>Додаток 1                                                             до Примірного положення про Центр розгляду скарг</t>
  </si>
  <si>
    <t>Звернення, розглянуті шляхом надання письмової відповіді за запитом</t>
  </si>
  <si>
    <t>Кількість зареєстрованих скарг</t>
  </si>
  <si>
    <t>про задоволення вимог заявника</t>
  </si>
  <si>
    <t>про відмову у задоволенні вимог заявника</t>
  </si>
  <si>
    <t xml:space="preserve">Приєднання до мережі </t>
  </si>
  <si>
    <t>Плати за приєднання</t>
  </si>
  <si>
    <t>Недотримання термінів приєднання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</si>
  <si>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</si>
  <si>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</si>
  <si>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</si>
  <si>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Зчитування показів лічильника та передач і їх та обсягів спожитої електричної енергії постачальнику</t>
  </si>
  <si>
    <t>Багатозонного обліку</t>
  </si>
  <si>
    <t>Повірки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</si>
  <si>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</si>
  <si>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</si>
  <si>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</si>
  <si>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</si>
  <si>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2.12</t>
  </si>
  <si>
    <t>Якості електропостачання</t>
  </si>
  <si>
    <t>3</t>
  </si>
  <si>
    <t>3.1</t>
  </si>
  <si>
    <t>Якості електричної енергії</t>
  </si>
  <si>
    <t>3.2</t>
  </si>
  <si>
    <t>3.3</t>
  </si>
  <si>
    <t>Договору про надання послуг з розподілу</t>
  </si>
  <si>
    <t>4</t>
  </si>
  <si>
    <t>4.1</t>
  </si>
  <si>
    <t>Укладення договору</t>
  </si>
  <si>
    <t>4.2</t>
  </si>
  <si>
    <t>Зміни умов договору</t>
  </si>
  <si>
    <t>4.3</t>
  </si>
  <si>
    <t>4.4</t>
  </si>
  <si>
    <t>Розірвання договору</t>
  </si>
  <si>
    <t>4.5</t>
  </si>
  <si>
    <t>Порядку розрахунків з розподілу</t>
  </si>
  <si>
    <t>4.6</t>
  </si>
  <si>
    <t>Строків підписання договору</t>
  </si>
  <si>
    <t>4.7</t>
  </si>
  <si>
    <t>Активації послуг (подача напруги до приєднаного об’єкта за заявою споживача)</t>
  </si>
  <si>
    <t>5</t>
  </si>
  <si>
    <t>5.1</t>
  </si>
  <si>
    <t>5.2</t>
  </si>
  <si>
    <t>Початку постачання після зміни власника приміщення</t>
  </si>
  <si>
    <t>Підключення споживача після відключення на певний строк за його заявою</t>
  </si>
  <si>
    <t>6</t>
  </si>
  <si>
    <t>Відключення за несплату рахунків</t>
  </si>
  <si>
    <t>6.1</t>
  </si>
  <si>
    <t>6.2</t>
  </si>
  <si>
    <t>За ініціативою постачальника</t>
  </si>
  <si>
    <t>За послуги з розподілу</t>
  </si>
  <si>
    <t>7</t>
  </si>
  <si>
    <t>За інші послуги</t>
  </si>
  <si>
    <t>6.3</t>
  </si>
  <si>
    <t>Виставлення рахунків за розподіл електроенергії</t>
  </si>
  <si>
    <t>7.1</t>
  </si>
  <si>
    <t>7.2</t>
  </si>
  <si>
    <t>Неправильно виставленого рахунку</t>
  </si>
  <si>
    <t>Незрозумілого рахунку</t>
  </si>
  <si>
    <t>7.3</t>
  </si>
  <si>
    <t>Заборгованості за рахунком за наданні послуги з розподілу електричної енергії</t>
  </si>
  <si>
    <t>7.4</t>
  </si>
  <si>
    <t>7.5</t>
  </si>
  <si>
    <t>Заборгованості за плату за перетікання реактивної електричної енергії відповідно до умов договору</t>
  </si>
  <si>
    <t>8</t>
  </si>
  <si>
    <t>8.1</t>
  </si>
  <si>
    <t>Зміни тарифу</t>
  </si>
  <si>
    <t>8.2</t>
  </si>
  <si>
    <t>8.3</t>
  </si>
  <si>
    <t>8.4</t>
  </si>
  <si>
    <t>Прозорості тарифу (незрозумілості або складності визначення тарифу)</t>
  </si>
  <si>
    <t>9</t>
  </si>
  <si>
    <t>10</t>
  </si>
  <si>
    <t>10.1</t>
  </si>
  <si>
    <t>10.2</t>
  </si>
  <si>
    <t>Відшкодування завданих збитків</t>
  </si>
  <si>
    <t>10.3</t>
  </si>
  <si>
    <t>11</t>
  </si>
  <si>
    <t>Актів про порушення споживачем ПРРЕЕ</t>
  </si>
  <si>
    <t>Скарги на дії/бездіяльність працівників оператора системи розподілу</t>
  </si>
  <si>
    <t>12</t>
  </si>
  <si>
    <t>13</t>
  </si>
  <si>
    <t>Додаткових послуг</t>
  </si>
  <si>
    <t>14</t>
  </si>
  <si>
    <t>Надання інформації</t>
  </si>
  <si>
    <t>Звернень, які не стосуються питань оператора системи розподілу</t>
  </si>
  <si>
    <t>15</t>
  </si>
  <si>
    <t>16</t>
  </si>
  <si>
    <t>УСЬОГО</t>
  </si>
  <si>
    <t>2.10</t>
  </si>
  <si>
    <t xml:space="preserve">Обліку </t>
  </si>
  <si>
    <t>щодо розгляду скарг Центром розгляду скарг ПрАТ "Кіровоградобленерго"</t>
  </si>
  <si>
    <t>ЗВІТ</t>
  </si>
  <si>
    <t>іншого державного органу, підприємства/устан ови/організації або посадової особи</t>
  </si>
  <si>
    <t>Недотримання процедури видачі технічних умов</t>
  </si>
  <si>
    <t>Роботи лічильника</t>
  </si>
  <si>
    <t>Експертизи лічильника</t>
  </si>
  <si>
    <t>Ремонту лічильника</t>
  </si>
  <si>
    <t>Заміни лічильника</t>
  </si>
  <si>
    <t>Надійності (безперебійності) електропостачання</t>
  </si>
  <si>
    <t>Неповної інформації у договорі (в паспорті точки обліку)</t>
  </si>
  <si>
    <t>Тарифу на розподіл електроенергії</t>
  </si>
  <si>
    <t>Неправильного тарифу</t>
  </si>
  <si>
    <t>Недотримання процедури зміни постачальника</t>
  </si>
  <si>
    <t>Відшкодування/компенсаці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</si>
  <si>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</si>
  <si>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</si>
  <si>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за  I 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</si>
</sst>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1" fontId="1" fillId="0" borderId="0" xfId="0" applyNumberFormat="1" applyFont="1"/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textRotation="90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3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1" fontId="1" fillId="4" borderId="4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" fontId="1" fillId="4" borderId="6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 wrapText="1"/>
    </xf>
    <xf numFmtId="1" fontId="1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49" fontId="2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textRotation="90" wrapText="1"/>
    </xf>
    <xf numFmtId="49" fontId="3" fillId="4" borderId="12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49" fontId="1" fillId="0" borderId="14" xfId="0" applyNumberFormat="1" applyFont="1" applyBorder="1" applyAlignment="1">
      <alignment horizontal="right"/>
    </xf>
    <xf numFmtId="0" fontId="1" fillId="3" borderId="15" xfId="0" applyFont="1" applyFill="1" applyBorder="1" applyAlignment="1">
      <alignment horizontal="center"/>
    </xf>
    <xf numFmtId="49" fontId="1" fillId="0" borderId="16" xfId="0" applyNumberFormat="1" applyFont="1" applyBorder="1" applyAlignment="1">
      <alignment horizontal="right"/>
    </xf>
    <xf numFmtId="0" fontId="1" fillId="3" borderId="17" xfId="0" applyFont="1" applyFill="1" applyBorder="1" applyAlignment="1">
      <alignment horizontal="center"/>
    </xf>
    <xf numFmtId="49" fontId="1" fillId="0" borderId="10" xfId="0" applyNumberFormat="1" applyFont="1" applyBorder="1" applyAlignment="1">
      <alignment horizontal="right"/>
    </xf>
    <xf numFmtId="0" fontId="1" fillId="3" borderId="11" xfId="0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49" fontId="3" fillId="4" borderId="18" xfId="0" applyNumberFormat="1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49" fontId="3" fillId="4" borderId="22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49" fontId="1" fillId="2" borderId="23" xfId="0" applyNumberFormat="1" applyFont="1" applyFill="1" applyBorder="1" applyAlignment="1">
      <alignment horizontal="right"/>
    </xf>
    <xf numFmtId="0" fontId="3" fillId="2" borderId="24" xfId="0" applyFont="1" applyFill="1" applyBorder="1" applyAlignment="1">
      <alignment horizontal="right"/>
    </xf>
    <xf numFmtId="0" fontId="3" fillId="2" borderId="24" xfId="0" applyFont="1" applyFill="1" applyBorder="1" applyAlignment="1">
      <alignment horizontal="center"/>
    </xf>
    <xf numFmtId="1" fontId="3" fillId="2" borderId="24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zoomScale="85" zoomScaleNormal="85" workbookViewId="0">
      <selection activeCell="Q52" sqref="Q52"/>
    </sheetView>
  </sheetViews>
  <sheetFormatPr defaultRowHeight="15" x14ac:dyDescent="0.25"/>
  <cols>
    <col min="1" max="1" width="7" style="5" customWidth="1"/>
    <col min="2" max="2" width="57.28515625" style="1" customWidth="1"/>
    <col min="3" max="3" width="17.85546875" style="1" customWidth="1"/>
    <col min="4" max="4" width="13.42578125" style="7" customWidth="1"/>
    <col min="5" max="5" width="16.28515625" style="7" customWidth="1"/>
    <col min="6" max="6" width="15.85546875" style="1" customWidth="1"/>
    <col min="7" max="7" width="17.85546875" style="1" customWidth="1"/>
    <col min="8" max="8" width="9.140625" style="11"/>
    <col min="9" max="9" width="14.5703125" style="11" customWidth="1"/>
    <col min="10" max="10" width="17.7109375" style="1" customWidth="1"/>
    <col min="11" max="16384" width="9.140625" style="1"/>
  </cols>
  <sheetData>
    <row r="1" spans="1:13" ht="56.25" customHeight="1" x14ac:dyDescent="0.25">
      <c r="H1" s="36" t="s">
        <v>7</v>
      </c>
      <c r="I1" s="36"/>
      <c r="J1" s="36"/>
      <c r="K1" s="4"/>
      <c r="L1" s="4"/>
      <c r="M1" s="4"/>
    </row>
    <row r="2" spans="1:13" ht="65.25" customHeight="1" x14ac:dyDescent="0.25">
      <c r="B2" s="37" t="s">
        <v>99</v>
      </c>
      <c r="C2" s="37"/>
      <c r="D2" s="37"/>
      <c r="E2" s="37"/>
      <c r="F2" s="37"/>
      <c r="G2" s="37"/>
      <c r="H2" s="37"/>
      <c r="I2" s="12"/>
      <c r="J2" s="12"/>
      <c r="K2" s="4"/>
      <c r="L2" s="4"/>
      <c r="M2" s="4"/>
    </row>
    <row r="3" spans="1:13" ht="24" customHeight="1" x14ac:dyDescent="0.25">
      <c r="B3" s="37" t="s">
        <v>98</v>
      </c>
      <c r="C3" s="37"/>
      <c r="D3" s="37"/>
      <c r="E3" s="37"/>
      <c r="F3" s="37"/>
      <c r="G3" s="37"/>
      <c r="H3" s="37"/>
    </row>
    <row r="4" spans="1:13" ht="29.25" customHeight="1" thickBot="1" x14ac:dyDescent="0.3">
      <c r="B4" s="37" t="s">
        <v>114</v>
      </c>
      <c r="C4" s="37"/>
      <c r="D4" s="37"/>
      <c r="E4" s="37"/>
      <c r="F4" s="37"/>
      <c r="G4" s="37"/>
      <c r="H4" s="37"/>
    </row>
    <row r="5" spans="1:13" ht="54.75" customHeight="1" x14ac:dyDescent="0.25">
      <c r="A5" s="53" t="s">
        <v>1</v>
      </c>
      <c r="B5" s="54" t="s">
        <v>0</v>
      </c>
      <c r="C5" s="54" t="s">
        <v>9</v>
      </c>
      <c r="D5" s="55" t="s">
        <v>2</v>
      </c>
      <c r="E5" s="55" t="s">
        <v>3</v>
      </c>
      <c r="F5" s="54" t="s">
        <v>4</v>
      </c>
      <c r="G5" s="54"/>
      <c r="H5" s="54" t="s">
        <v>8</v>
      </c>
      <c r="I5" s="54"/>
      <c r="J5" s="56"/>
      <c r="K5" s="4"/>
      <c r="L5" s="4"/>
    </row>
    <row r="6" spans="1:13" ht="117.75" customHeight="1" x14ac:dyDescent="0.25">
      <c r="A6" s="57"/>
      <c r="B6" s="34"/>
      <c r="C6" s="34"/>
      <c r="D6" s="35"/>
      <c r="E6" s="35"/>
      <c r="F6" s="33" t="s">
        <v>10</v>
      </c>
      <c r="G6" s="33" t="s">
        <v>11</v>
      </c>
      <c r="H6" s="15" t="s">
        <v>5</v>
      </c>
      <c r="I6" s="15" t="s">
        <v>6</v>
      </c>
      <c r="J6" s="58" t="s">
        <v>100</v>
      </c>
    </row>
    <row r="7" spans="1:13" ht="24.95" customHeight="1" x14ac:dyDescent="0.25">
      <c r="A7" s="59">
        <v>1</v>
      </c>
      <c r="B7" s="41" t="s">
        <v>12</v>
      </c>
      <c r="C7" s="42">
        <v>5</v>
      </c>
      <c r="D7" s="43">
        <f>D8+D9+D10+D11+D12+D13</f>
        <v>0</v>
      </c>
      <c r="E7" s="43">
        <v>5</v>
      </c>
      <c r="F7" s="42">
        <f t="shared" ref="F7:J7" si="0">F8+F9+F10+F11+F12+F13</f>
        <v>5</v>
      </c>
      <c r="G7" s="42">
        <v>0</v>
      </c>
      <c r="H7" s="39">
        <f t="shared" si="0"/>
        <v>0</v>
      </c>
      <c r="I7" s="39">
        <f t="shared" si="0"/>
        <v>0</v>
      </c>
      <c r="J7" s="60">
        <f t="shared" si="0"/>
        <v>0</v>
      </c>
    </row>
    <row r="8" spans="1:13" ht="24.95" customHeight="1" x14ac:dyDescent="0.25">
      <c r="A8" s="61">
        <v>1.1000000000000001</v>
      </c>
      <c r="B8" s="16" t="s">
        <v>13</v>
      </c>
      <c r="C8" s="17">
        <v>0</v>
      </c>
      <c r="D8" s="40">
        <v>0</v>
      </c>
      <c r="E8" s="18">
        <v>0</v>
      </c>
      <c r="F8" s="17">
        <v>0</v>
      </c>
      <c r="G8" s="17">
        <v>0</v>
      </c>
      <c r="H8" s="38">
        <v>0</v>
      </c>
      <c r="I8" s="38">
        <v>0</v>
      </c>
      <c r="J8" s="62">
        <v>0</v>
      </c>
    </row>
    <row r="9" spans="1:13" ht="24.95" customHeight="1" x14ac:dyDescent="0.25">
      <c r="A9" s="63">
        <v>1.2</v>
      </c>
      <c r="B9" s="3" t="s">
        <v>14</v>
      </c>
      <c r="C9" s="6">
        <v>0</v>
      </c>
      <c r="D9" s="8">
        <v>0</v>
      </c>
      <c r="E9" s="13">
        <f t="shared" ref="E9:E12" si="1">G9+F9</f>
        <v>0</v>
      </c>
      <c r="F9" s="6">
        <v>0</v>
      </c>
      <c r="G9" s="6">
        <v>0</v>
      </c>
      <c r="H9" s="14">
        <v>0</v>
      </c>
      <c r="I9" s="14">
        <v>0</v>
      </c>
      <c r="J9" s="64">
        <v>0</v>
      </c>
    </row>
    <row r="10" spans="1:13" ht="24.95" customHeight="1" x14ac:dyDescent="0.25">
      <c r="A10" s="63">
        <v>1.3</v>
      </c>
      <c r="B10" s="3" t="s">
        <v>101</v>
      </c>
      <c r="C10" s="6">
        <v>0</v>
      </c>
      <c r="D10" s="8">
        <v>0</v>
      </c>
      <c r="E10" s="13">
        <f t="shared" si="1"/>
        <v>0</v>
      </c>
      <c r="F10" s="6">
        <v>0</v>
      </c>
      <c r="G10" s="6">
        <v>0</v>
      </c>
      <c r="H10" s="14">
        <v>0</v>
      </c>
      <c r="I10" s="14">
        <v>0</v>
      </c>
      <c r="J10" s="64">
        <v>0</v>
      </c>
    </row>
    <row r="11" spans="1:13" ht="24.95" customHeight="1" x14ac:dyDescent="0.25">
      <c r="A11" s="63">
        <v>1.4</v>
      </c>
      <c r="B11" s="3" t="s">
        <v>15</v>
      </c>
      <c r="C11" s="6">
        <v>0</v>
      </c>
      <c r="D11" s="8">
        <v>0</v>
      </c>
      <c r="E11" s="13">
        <f t="shared" si="1"/>
        <v>0</v>
      </c>
      <c r="F11" s="6">
        <v>0</v>
      </c>
      <c r="G11" s="6">
        <v>0</v>
      </c>
      <c r="H11" s="14">
        <v>0</v>
      </c>
      <c r="I11" s="14">
        <v>0</v>
      </c>
      <c r="J11" s="64">
        <v>0</v>
      </c>
    </row>
    <row r="12" spans="1:13" ht="29.25" customHeight="1" x14ac:dyDescent="0.25">
      <c r="A12" s="63">
        <v>1.5</v>
      </c>
      <c r="B12" s="3" t="s">
        <v>16</v>
      </c>
      <c r="C12" s="6">
        <v>0</v>
      </c>
      <c r="D12" s="8">
        <v>0</v>
      </c>
      <c r="E12" s="13">
        <f t="shared" si="1"/>
        <v>0</v>
      </c>
      <c r="F12" s="6">
        <v>0</v>
      </c>
      <c r="G12" s="6">
        <v>0</v>
      </c>
      <c r="H12" s="14">
        <v>0</v>
      </c>
      <c r="I12" s="14">
        <v>0</v>
      </c>
      <c r="J12" s="64">
        <v>0</v>
      </c>
    </row>
    <row r="13" spans="1:13" ht="24.95" customHeight="1" x14ac:dyDescent="0.25">
      <c r="A13" s="65">
        <v>1.6</v>
      </c>
      <c r="B13" s="21" t="s">
        <v>17</v>
      </c>
      <c r="C13" s="22">
        <v>5</v>
      </c>
      <c r="D13" s="44">
        <v>0</v>
      </c>
      <c r="E13" s="24">
        <v>5</v>
      </c>
      <c r="F13" s="22">
        <v>5</v>
      </c>
      <c r="G13" s="22">
        <v>0</v>
      </c>
      <c r="H13" s="45">
        <v>0</v>
      </c>
      <c r="I13" s="45">
        <v>0</v>
      </c>
      <c r="J13" s="66">
        <v>0</v>
      </c>
    </row>
    <row r="14" spans="1:13" x14ac:dyDescent="0.25">
      <c r="A14" s="59">
        <v>2</v>
      </c>
      <c r="B14" s="42" t="s">
        <v>97</v>
      </c>
      <c r="C14" s="42">
        <f>C15+C16+C17+C18+C19+C20+C21+C22+C23+C24+C25+C26</f>
        <v>35</v>
      </c>
      <c r="D14" s="42">
        <f>D15+D16+D17+D18+D19+D20+D21+D22+D23+D24+D25+D26</f>
        <v>0</v>
      </c>
      <c r="E14" s="42">
        <f>E15+E16+E17+E18+E19+E20+E21+E22+E23+E24+E25+E26</f>
        <v>32</v>
      </c>
      <c r="F14" s="43">
        <f>F15+F16+F17+F18+F19+F20+F21+F22+F23+F24+F25+F26</f>
        <v>25</v>
      </c>
      <c r="G14" s="43">
        <f t="shared" ref="G14" si="2">G15+G16+G17+G18+G19+G20+G21+G22+G23+G24+G25+G26</f>
        <v>7</v>
      </c>
      <c r="H14" s="43">
        <f>H15+H16+H17+H18+H19+H20+H21+H22+H23+H24+H25+H26</f>
        <v>0</v>
      </c>
      <c r="I14" s="43">
        <f t="shared" ref="I14" si="3">I15+I16+I17+I18+I19+I20+I21+I22+I23+I24+I25+I26</f>
        <v>0</v>
      </c>
      <c r="J14" s="67">
        <f t="shared" ref="J14" si="4">J15+J16+J17+J18+J19+J20+J21+J22+J23+J24+J25+J26</f>
        <v>11</v>
      </c>
    </row>
    <row r="15" spans="1:13" ht="33.75" customHeight="1" x14ac:dyDescent="0.25">
      <c r="A15" s="61">
        <v>2.1</v>
      </c>
      <c r="B15" s="16" t="s">
        <v>18</v>
      </c>
      <c r="C15" s="17">
        <v>3</v>
      </c>
      <c r="D15" s="19">
        <v>0</v>
      </c>
      <c r="E15" s="18">
        <v>3</v>
      </c>
      <c r="F15" s="17">
        <v>3</v>
      </c>
      <c r="G15" s="17">
        <v>0</v>
      </c>
      <c r="H15" s="20">
        <v>0</v>
      </c>
      <c r="I15" s="20">
        <v>0</v>
      </c>
      <c r="J15" s="68">
        <v>0</v>
      </c>
    </row>
    <row r="16" spans="1:13" ht="24.95" customHeight="1" x14ac:dyDescent="0.25">
      <c r="A16" s="63">
        <v>2.2000000000000002</v>
      </c>
      <c r="B16" s="3" t="s">
        <v>102</v>
      </c>
      <c r="C16" s="6">
        <v>4</v>
      </c>
      <c r="D16" s="9">
        <v>0</v>
      </c>
      <c r="E16" s="13">
        <v>4</v>
      </c>
      <c r="F16" s="6">
        <v>4</v>
      </c>
      <c r="G16" s="6">
        <v>0</v>
      </c>
      <c r="H16" s="10">
        <v>0</v>
      </c>
      <c r="I16" s="10">
        <v>0</v>
      </c>
      <c r="J16" s="69">
        <v>1</v>
      </c>
    </row>
    <row r="17" spans="1:10" ht="24.95" customHeight="1" x14ac:dyDescent="0.25">
      <c r="A17" s="63">
        <v>2.2999999999999998</v>
      </c>
      <c r="B17" s="3" t="s">
        <v>19</v>
      </c>
      <c r="C17" s="6">
        <v>3</v>
      </c>
      <c r="D17" s="9">
        <v>0</v>
      </c>
      <c r="E17" s="13">
        <v>3</v>
      </c>
      <c r="F17" s="6">
        <v>3</v>
      </c>
      <c r="G17" s="6">
        <v>0</v>
      </c>
      <c r="H17" s="10">
        <v>0</v>
      </c>
      <c r="I17" s="10">
        <v>0</v>
      </c>
      <c r="J17" s="69">
        <v>0</v>
      </c>
    </row>
    <row r="18" spans="1:10" ht="24.95" customHeight="1" x14ac:dyDescent="0.25">
      <c r="A18" s="63">
        <v>2.4</v>
      </c>
      <c r="B18" s="3" t="s">
        <v>103</v>
      </c>
      <c r="C18" s="6">
        <v>0</v>
      </c>
      <c r="D18" s="9">
        <v>0</v>
      </c>
      <c r="E18" s="13">
        <f t="shared" ref="E18:E64" si="5">G18+F18</f>
        <v>0</v>
      </c>
      <c r="F18" s="6">
        <v>0</v>
      </c>
      <c r="G18" s="6">
        <v>0</v>
      </c>
      <c r="H18" s="10">
        <v>0</v>
      </c>
      <c r="I18" s="10">
        <v>0</v>
      </c>
      <c r="J18" s="69">
        <v>0</v>
      </c>
    </row>
    <row r="19" spans="1:10" ht="24.95" customHeight="1" x14ac:dyDescent="0.25">
      <c r="A19" s="63">
        <v>2.5</v>
      </c>
      <c r="B19" s="3" t="s">
        <v>104</v>
      </c>
      <c r="C19" s="6">
        <v>0</v>
      </c>
      <c r="D19" s="9">
        <v>0</v>
      </c>
      <c r="E19" s="13">
        <f t="shared" si="5"/>
        <v>0</v>
      </c>
      <c r="F19" s="6">
        <v>0</v>
      </c>
      <c r="G19" s="6">
        <v>0</v>
      </c>
      <c r="H19" s="10">
        <v>0</v>
      </c>
      <c r="I19" s="10">
        <v>0</v>
      </c>
      <c r="J19" s="69">
        <v>0</v>
      </c>
    </row>
    <row r="20" spans="1:10" ht="24.95" customHeight="1" x14ac:dyDescent="0.25">
      <c r="A20" s="63">
        <v>2.6</v>
      </c>
      <c r="B20" s="3" t="s">
        <v>20</v>
      </c>
      <c r="C20" s="6">
        <v>0</v>
      </c>
      <c r="D20" s="9">
        <v>0</v>
      </c>
      <c r="E20" s="13">
        <f t="shared" si="5"/>
        <v>0</v>
      </c>
      <c r="F20" s="6">
        <v>0</v>
      </c>
      <c r="G20" s="6">
        <v>0</v>
      </c>
      <c r="H20" s="10">
        <v>0</v>
      </c>
      <c r="I20" s="10">
        <v>0</v>
      </c>
      <c r="J20" s="69">
        <v>0</v>
      </c>
    </row>
    <row r="21" spans="1:10" ht="24.95" customHeight="1" x14ac:dyDescent="0.25">
      <c r="A21" s="63">
        <v>2.7</v>
      </c>
      <c r="B21" s="3" t="s">
        <v>105</v>
      </c>
      <c r="C21" s="6">
        <v>5</v>
      </c>
      <c r="D21" s="9">
        <v>0</v>
      </c>
      <c r="E21" s="13">
        <f t="shared" si="5"/>
        <v>5</v>
      </c>
      <c r="F21" s="6">
        <v>3</v>
      </c>
      <c r="G21" s="6">
        <v>2</v>
      </c>
      <c r="H21" s="10">
        <v>0</v>
      </c>
      <c r="I21" s="10">
        <v>0</v>
      </c>
      <c r="J21" s="69">
        <v>2</v>
      </c>
    </row>
    <row r="22" spans="1:10" ht="19.5" customHeight="1" x14ac:dyDescent="0.25">
      <c r="A22" s="63">
        <v>2.8</v>
      </c>
      <c r="B22" s="3" t="s">
        <v>21</v>
      </c>
      <c r="C22" s="6">
        <v>1</v>
      </c>
      <c r="D22" s="9">
        <v>0</v>
      </c>
      <c r="E22" s="13">
        <v>1</v>
      </c>
      <c r="F22" s="6">
        <v>1</v>
      </c>
      <c r="G22" s="6">
        <v>0</v>
      </c>
      <c r="H22" s="10">
        <v>0</v>
      </c>
      <c r="I22" s="10">
        <v>0</v>
      </c>
      <c r="J22" s="69">
        <v>0</v>
      </c>
    </row>
    <row r="23" spans="1:10" x14ac:dyDescent="0.25">
      <c r="A23" s="63">
        <v>2.9</v>
      </c>
      <c r="B23" s="2" t="s">
        <v>22</v>
      </c>
      <c r="C23" s="6">
        <v>2</v>
      </c>
      <c r="D23" s="9">
        <v>0</v>
      </c>
      <c r="E23" s="13">
        <f t="shared" si="5"/>
        <v>2</v>
      </c>
      <c r="F23" s="6">
        <v>2</v>
      </c>
      <c r="G23" s="6">
        <v>0</v>
      </c>
      <c r="H23" s="10">
        <v>0</v>
      </c>
      <c r="I23" s="10">
        <v>0</v>
      </c>
      <c r="J23" s="69">
        <v>1</v>
      </c>
    </row>
    <row r="24" spans="1:10" x14ac:dyDescent="0.25">
      <c r="A24" s="63" t="s">
        <v>96</v>
      </c>
      <c r="B24" s="2" t="s">
        <v>23</v>
      </c>
      <c r="C24" s="6">
        <v>1</v>
      </c>
      <c r="D24" s="9">
        <v>0</v>
      </c>
      <c r="E24" s="13">
        <v>1</v>
      </c>
      <c r="F24" s="6">
        <v>0</v>
      </c>
      <c r="G24" s="6">
        <v>1</v>
      </c>
      <c r="H24" s="10">
        <v>0</v>
      </c>
      <c r="I24" s="10">
        <v>0</v>
      </c>
      <c r="J24" s="69">
        <v>0</v>
      </c>
    </row>
    <row r="25" spans="1:10" x14ac:dyDescent="0.25">
      <c r="A25" s="63">
        <v>2.11</v>
      </c>
      <c r="B25" s="2" t="s">
        <v>24</v>
      </c>
      <c r="C25" s="6">
        <v>2</v>
      </c>
      <c r="D25" s="9">
        <v>0</v>
      </c>
      <c r="E25" s="13">
        <v>1</v>
      </c>
      <c r="F25" s="6">
        <v>1</v>
      </c>
      <c r="G25" s="6">
        <v>0</v>
      </c>
      <c r="H25" s="10">
        <v>0</v>
      </c>
      <c r="I25" s="10">
        <v>0</v>
      </c>
      <c r="J25" s="69">
        <v>1</v>
      </c>
    </row>
    <row r="26" spans="1:10" x14ac:dyDescent="0.25">
      <c r="A26" s="65" t="s">
        <v>25</v>
      </c>
      <c r="B26" s="21" t="s">
        <v>17</v>
      </c>
      <c r="C26" s="22">
        <v>14</v>
      </c>
      <c r="D26" s="23">
        <v>0</v>
      </c>
      <c r="E26" s="24">
        <v>12</v>
      </c>
      <c r="F26" s="22">
        <v>8</v>
      </c>
      <c r="G26" s="22">
        <v>4</v>
      </c>
      <c r="H26" s="25">
        <v>0</v>
      </c>
      <c r="I26" s="25">
        <v>0</v>
      </c>
      <c r="J26" s="70">
        <v>6</v>
      </c>
    </row>
    <row r="27" spans="1:10" x14ac:dyDescent="0.25">
      <c r="A27" s="59" t="s">
        <v>27</v>
      </c>
      <c r="B27" s="42" t="s">
        <v>26</v>
      </c>
      <c r="C27" s="42">
        <v>812</v>
      </c>
      <c r="D27" s="42">
        <f>D28+D29+D30</f>
        <v>0</v>
      </c>
      <c r="E27" s="43">
        <f>E28+E29+E30</f>
        <v>756</v>
      </c>
      <c r="F27" s="42">
        <f>F28+F29+F30</f>
        <v>169</v>
      </c>
      <c r="G27" s="42">
        <f>G28+G29+G30</f>
        <v>587</v>
      </c>
      <c r="H27" s="39">
        <v>0</v>
      </c>
      <c r="I27" s="39">
        <v>0</v>
      </c>
      <c r="J27" s="60">
        <f>J28+J29+J30</f>
        <v>224</v>
      </c>
    </row>
    <row r="28" spans="1:10" x14ac:dyDescent="0.25">
      <c r="A28" s="61" t="s">
        <v>28</v>
      </c>
      <c r="B28" s="26" t="s">
        <v>29</v>
      </c>
      <c r="C28" s="17">
        <v>497</v>
      </c>
      <c r="D28" s="19">
        <v>0</v>
      </c>
      <c r="E28" s="18">
        <f>G28+F28</f>
        <v>450</v>
      </c>
      <c r="F28" s="17">
        <v>4</v>
      </c>
      <c r="G28" s="17">
        <v>446</v>
      </c>
      <c r="H28" s="20">
        <v>0</v>
      </c>
      <c r="I28" s="20">
        <v>0</v>
      </c>
      <c r="J28" s="68">
        <v>26</v>
      </c>
    </row>
    <row r="29" spans="1:10" x14ac:dyDescent="0.25">
      <c r="A29" s="63" t="s">
        <v>30</v>
      </c>
      <c r="B29" s="2" t="s">
        <v>106</v>
      </c>
      <c r="C29" s="6">
        <v>313</v>
      </c>
      <c r="D29" s="9">
        <v>0</v>
      </c>
      <c r="E29" s="13">
        <f t="shared" si="5"/>
        <v>304</v>
      </c>
      <c r="F29" s="6">
        <v>164</v>
      </c>
      <c r="G29" s="6">
        <v>140</v>
      </c>
      <c r="H29" s="10">
        <v>0</v>
      </c>
      <c r="I29" s="10">
        <v>0</v>
      </c>
      <c r="J29" s="69">
        <v>197</v>
      </c>
    </row>
    <row r="30" spans="1:10" x14ac:dyDescent="0.25">
      <c r="A30" s="65" t="s">
        <v>31</v>
      </c>
      <c r="B30" s="21" t="s">
        <v>17</v>
      </c>
      <c r="C30" s="22">
        <v>2</v>
      </c>
      <c r="D30" s="23">
        <v>0</v>
      </c>
      <c r="E30" s="24">
        <f t="shared" si="5"/>
        <v>2</v>
      </c>
      <c r="F30" s="22">
        <v>1</v>
      </c>
      <c r="G30" s="22">
        <v>1</v>
      </c>
      <c r="H30" s="25">
        <v>0</v>
      </c>
      <c r="I30" s="25">
        <v>0</v>
      </c>
      <c r="J30" s="70">
        <v>1</v>
      </c>
    </row>
    <row r="31" spans="1:10" x14ac:dyDescent="0.25">
      <c r="A31" s="59" t="s">
        <v>33</v>
      </c>
      <c r="B31" s="42" t="s">
        <v>32</v>
      </c>
      <c r="C31" s="42">
        <v>28</v>
      </c>
      <c r="D31" s="42">
        <f t="shared" ref="D31" si="6">D32+D33+D34+D35+D36+D37+D38</f>
        <v>0</v>
      </c>
      <c r="E31" s="42">
        <f>E32+E33+E34+E35+E36+E37+E38</f>
        <v>26</v>
      </c>
      <c r="F31" s="42">
        <f>F32+F33+F34+F35+F36+F37+F38</f>
        <v>13</v>
      </c>
      <c r="G31" s="42">
        <f t="shared" ref="G31:J31" si="7">G32+G33+G34+G35+G36+G37+G38</f>
        <v>13</v>
      </c>
      <c r="H31" s="42">
        <f t="shared" si="7"/>
        <v>0</v>
      </c>
      <c r="I31" s="42">
        <f t="shared" si="7"/>
        <v>0</v>
      </c>
      <c r="J31" s="71">
        <f t="shared" si="7"/>
        <v>19</v>
      </c>
    </row>
    <row r="32" spans="1:10" x14ac:dyDescent="0.25">
      <c r="A32" s="61" t="s">
        <v>34</v>
      </c>
      <c r="B32" s="26" t="s">
        <v>35</v>
      </c>
      <c r="C32" s="17">
        <v>12</v>
      </c>
      <c r="D32" s="19">
        <v>0</v>
      </c>
      <c r="E32" s="18">
        <f t="shared" si="5"/>
        <v>11</v>
      </c>
      <c r="F32" s="17">
        <v>11</v>
      </c>
      <c r="G32" s="17">
        <v>0</v>
      </c>
      <c r="H32" s="20">
        <v>0</v>
      </c>
      <c r="I32" s="20">
        <v>0</v>
      </c>
      <c r="J32" s="68">
        <v>7</v>
      </c>
    </row>
    <row r="33" spans="1:10" x14ac:dyDescent="0.25">
      <c r="A33" s="63" t="s">
        <v>36</v>
      </c>
      <c r="B33" s="2" t="s">
        <v>37</v>
      </c>
      <c r="C33" s="6">
        <v>0</v>
      </c>
      <c r="D33" s="9">
        <v>0</v>
      </c>
      <c r="E33" s="13">
        <f t="shared" si="5"/>
        <v>0</v>
      </c>
      <c r="F33" s="6">
        <v>0</v>
      </c>
      <c r="G33" s="6">
        <v>0</v>
      </c>
      <c r="H33" s="10">
        <v>0</v>
      </c>
      <c r="I33" s="10">
        <v>0</v>
      </c>
      <c r="J33" s="69">
        <v>0</v>
      </c>
    </row>
    <row r="34" spans="1:10" x14ac:dyDescent="0.25">
      <c r="A34" s="63" t="s">
        <v>38</v>
      </c>
      <c r="B34" s="2" t="s">
        <v>107</v>
      </c>
      <c r="C34" s="6">
        <v>0</v>
      </c>
      <c r="D34" s="9">
        <v>0</v>
      </c>
      <c r="E34" s="13">
        <f t="shared" si="5"/>
        <v>0</v>
      </c>
      <c r="F34" s="6">
        <v>0</v>
      </c>
      <c r="G34" s="6">
        <v>0</v>
      </c>
      <c r="H34" s="10">
        <v>0</v>
      </c>
      <c r="I34" s="10">
        <v>0</v>
      </c>
      <c r="J34" s="69">
        <v>0</v>
      </c>
    </row>
    <row r="35" spans="1:10" x14ac:dyDescent="0.25">
      <c r="A35" s="63" t="s">
        <v>39</v>
      </c>
      <c r="B35" s="2" t="s">
        <v>40</v>
      </c>
      <c r="C35" s="6">
        <v>0</v>
      </c>
      <c r="D35" s="9">
        <v>0</v>
      </c>
      <c r="E35" s="13">
        <f t="shared" si="5"/>
        <v>0</v>
      </c>
      <c r="F35" s="6">
        <v>0</v>
      </c>
      <c r="G35" s="6">
        <v>0</v>
      </c>
      <c r="H35" s="10">
        <v>0</v>
      </c>
      <c r="I35" s="10">
        <v>0</v>
      </c>
      <c r="J35" s="69">
        <v>0</v>
      </c>
    </row>
    <row r="36" spans="1:10" x14ac:dyDescent="0.25">
      <c r="A36" s="63" t="s">
        <v>41</v>
      </c>
      <c r="B36" s="2" t="s">
        <v>42</v>
      </c>
      <c r="C36" s="6">
        <v>0</v>
      </c>
      <c r="D36" s="9">
        <v>0</v>
      </c>
      <c r="E36" s="13">
        <f t="shared" si="5"/>
        <v>0</v>
      </c>
      <c r="F36" s="6">
        <v>0</v>
      </c>
      <c r="G36" s="6">
        <v>0</v>
      </c>
      <c r="H36" s="10">
        <v>0</v>
      </c>
      <c r="I36" s="10">
        <v>0</v>
      </c>
      <c r="J36" s="69">
        <v>0</v>
      </c>
    </row>
    <row r="37" spans="1:10" x14ac:dyDescent="0.25">
      <c r="A37" s="63" t="s">
        <v>43</v>
      </c>
      <c r="B37" s="2" t="s">
        <v>44</v>
      </c>
      <c r="C37" s="6">
        <v>0</v>
      </c>
      <c r="D37" s="9">
        <v>0</v>
      </c>
      <c r="E37" s="13">
        <f t="shared" si="5"/>
        <v>0</v>
      </c>
      <c r="F37" s="6">
        <v>0</v>
      </c>
      <c r="G37" s="6">
        <v>0</v>
      </c>
      <c r="H37" s="10">
        <v>0</v>
      </c>
      <c r="I37" s="10">
        <v>0</v>
      </c>
      <c r="J37" s="69">
        <v>0</v>
      </c>
    </row>
    <row r="38" spans="1:10" x14ac:dyDescent="0.25">
      <c r="A38" s="65" t="s">
        <v>45</v>
      </c>
      <c r="B38" s="21" t="s">
        <v>17</v>
      </c>
      <c r="C38" s="22">
        <v>16</v>
      </c>
      <c r="D38" s="23">
        <v>0</v>
      </c>
      <c r="E38" s="24">
        <f t="shared" si="5"/>
        <v>15</v>
      </c>
      <c r="F38" s="22">
        <v>2</v>
      </c>
      <c r="G38" s="22">
        <v>13</v>
      </c>
      <c r="H38" s="25">
        <v>0</v>
      </c>
      <c r="I38" s="25">
        <v>0</v>
      </c>
      <c r="J38" s="70">
        <v>12</v>
      </c>
    </row>
    <row r="39" spans="1:10" ht="29.25" x14ac:dyDescent="0.25">
      <c r="A39" s="59" t="s">
        <v>47</v>
      </c>
      <c r="B39" s="41" t="s">
        <v>46</v>
      </c>
      <c r="C39" s="42">
        <f>C40+C41</f>
        <v>0</v>
      </c>
      <c r="D39" s="42">
        <f t="shared" ref="D39:F39" si="8">D40+D41</f>
        <v>0</v>
      </c>
      <c r="E39" s="42">
        <f>E40+E41</f>
        <v>0</v>
      </c>
      <c r="F39" s="42">
        <f t="shared" si="8"/>
        <v>0</v>
      </c>
      <c r="G39" s="42">
        <f t="shared" ref="G39:J39" si="9">G40+G41</f>
        <v>0</v>
      </c>
      <c r="H39" s="42">
        <f t="shared" si="9"/>
        <v>0</v>
      </c>
      <c r="I39" s="42">
        <f t="shared" si="9"/>
        <v>0</v>
      </c>
      <c r="J39" s="71">
        <f t="shared" si="9"/>
        <v>0</v>
      </c>
    </row>
    <row r="40" spans="1:10" x14ac:dyDescent="0.25">
      <c r="A40" s="61" t="s">
        <v>48</v>
      </c>
      <c r="B40" s="26" t="s">
        <v>50</v>
      </c>
      <c r="C40" s="17">
        <v>0</v>
      </c>
      <c r="D40" s="19">
        <v>0</v>
      </c>
      <c r="E40" s="18">
        <f t="shared" si="5"/>
        <v>0</v>
      </c>
      <c r="F40" s="17">
        <v>0</v>
      </c>
      <c r="G40" s="17">
        <v>0</v>
      </c>
      <c r="H40" s="20">
        <v>0</v>
      </c>
      <c r="I40" s="20">
        <v>0</v>
      </c>
      <c r="J40" s="68">
        <v>0</v>
      </c>
    </row>
    <row r="41" spans="1:10" ht="30" x14ac:dyDescent="0.25">
      <c r="A41" s="65" t="s">
        <v>49</v>
      </c>
      <c r="B41" s="21" t="s">
        <v>51</v>
      </c>
      <c r="C41" s="22">
        <v>0</v>
      </c>
      <c r="D41" s="23">
        <v>0</v>
      </c>
      <c r="E41" s="24">
        <f>G410</f>
        <v>0</v>
      </c>
      <c r="F41" s="22">
        <v>0</v>
      </c>
      <c r="G41" s="22">
        <v>0</v>
      </c>
      <c r="H41" s="25">
        <v>0</v>
      </c>
      <c r="I41" s="25">
        <v>0</v>
      </c>
      <c r="J41" s="70">
        <v>0</v>
      </c>
    </row>
    <row r="42" spans="1:10" x14ac:dyDescent="0.25">
      <c r="A42" s="59" t="s">
        <v>52</v>
      </c>
      <c r="B42" s="42" t="s">
        <v>53</v>
      </c>
      <c r="C42" s="42">
        <v>10</v>
      </c>
      <c r="D42" s="42">
        <f>D43+D44+D45</f>
        <v>0</v>
      </c>
      <c r="E42" s="42">
        <v>8</v>
      </c>
      <c r="F42" s="42">
        <v>6</v>
      </c>
      <c r="G42" s="42">
        <f t="shared" ref="G42:J42" si="10">G43+G44+G45</f>
        <v>2</v>
      </c>
      <c r="H42" s="42">
        <v>0</v>
      </c>
      <c r="I42" s="42">
        <f>I43+I44+I45</f>
        <v>0</v>
      </c>
      <c r="J42" s="71">
        <f t="shared" si="10"/>
        <v>9</v>
      </c>
    </row>
    <row r="43" spans="1:10" x14ac:dyDescent="0.25">
      <c r="A43" s="61" t="s">
        <v>54</v>
      </c>
      <c r="B43" s="26" t="s">
        <v>56</v>
      </c>
      <c r="C43" s="17">
        <v>10</v>
      </c>
      <c r="D43" s="17">
        <v>0</v>
      </c>
      <c r="E43" s="18">
        <v>8</v>
      </c>
      <c r="F43" s="17">
        <v>6</v>
      </c>
      <c r="G43" s="17">
        <v>2</v>
      </c>
      <c r="H43" s="20">
        <v>0</v>
      </c>
      <c r="I43" s="20">
        <v>0</v>
      </c>
      <c r="J43" s="68">
        <v>9</v>
      </c>
    </row>
    <row r="44" spans="1:10" x14ac:dyDescent="0.25">
      <c r="A44" s="63" t="s">
        <v>55</v>
      </c>
      <c r="B44" s="2" t="s">
        <v>57</v>
      </c>
      <c r="C44" s="6">
        <v>0</v>
      </c>
      <c r="D44" s="6">
        <v>0</v>
      </c>
      <c r="E44" s="13">
        <f t="shared" si="5"/>
        <v>0</v>
      </c>
      <c r="F44" s="6">
        <v>0</v>
      </c>
      <c r="G44" s="6">
        <v>0</v>
      </c>
      <c r="H44" s="10">
        <v>0</v>
      </c>
      <c r="I44" s="10">
        <v>0</v>
      </c>
      <c r="J44" s="69">
        <v>0</v>
      </c>
    </row>
    <row r="45" spans="1:10" x14ac:dyDescent="0.25">
      <c r="A45" s="65" t="s">
        <v>60</v>
      </c>
      <c r="B45" s="27" t="s">
        <v>59</v>
      </c>
      <c r="C45" s="22">
        <v>0</v>
      </c>
      <c r="D45" s="22">
        <v>0</v>
      </c>
      <c r="E45" s="24">
        <f t="shared" si="5"/>
        <v>0</v>
      </c>
      <c r="F45" s="22">
        <v>0</v>
      </c>
      <c r="G45" s="22">
        <v>0</v>
      </c>
      <c r="H45" s="25">
        <v>0</v>
      </c>
      <c r="I45" s="25">
        <v>0</v>
      </c>
      <c r="J45" s="70">
        <v>0</v>
      </c>
    </row>
    <row r="46" spans="1:10" x14ac:dyDescent="0.25">
      <c r="A46" s="59" t="s">
        <v>58</v>
      </c>
      <c r="B46" s="42" t="s">
        <v>61</v>
      </c>
      <c r="C46" s="42">
        <f>C47+C48+C49+C50+C51</f>
        <v>0</v>
      </c>
      <c r="D46" s="42">
        <f>D47+D48+D49+D50+D51</f>
        <v>0</v>
      </c>
      <c r="E46" s="42">
        <f>E47+E48+E49+E50+E51</f>
        <v>0</v>
      </c>
      <c r="F46" s="42">
        <f t="shared" ref="F46:J46" si="11">F47+F48+F49+F50+F51</f>
        <v>0</v>
      </c>
      <c r="G46" s="42">
        <f t="shared" si="11"/>
        <v>0</v>
      </c>
      <c r="H46" s="42">
        <f t="shared" si="11"/>
        <v>0</v>
      </c>
      <c r="I46" s="42">
        <f>I47+I48+I49+I50+I51</f>
        <v>0</v>
      </c>
      <c r="J46" s="71">
        <f t="shared" si="11"/>
        <v>0</v>
      </c>
    </row>
    <row r="47" spans="1:10" x14ac:dyDescent="0.25">
      <c r="A47" s="61" t="s">
        <v>62</v>
      </c>
      <c r="B47" s="26" t="s">
        <v>64</v>
      </c>
      <c r="C47" s="17">
        <v>0</v>
      </c>
      <c r="D47" s="19">
        <v>0</v>
      </c>
      <c r="E47" s="18">
        <f t="shared" si="5"/>
        <v>0</v>
      </c>
      <c r="F47" s="17">
        <v>0</v>
      </c>
      <c r="G47" s="17">
        <v>0</v>
      </c>
      <c r="H47" s="20">
        <v>0</v>
      </c>
      <c r="I47" s="20">
        <v>0</v>
      </c>
      <c r="J47" s="68">
        <v>0</v>
      </c>
    </row>
    <row r="48" spans="1:10" x14ac:dyDescent="0.25">
      <c r="A48" s="63" t="s">
        <v>63</v>
      </c>
      <c r="B48" s="2" t="s">
        <v>65</v>
      </c>
      <c r="C48" s="6">
        <v>0</v>
      </c>
      <c r="D48" s="9">
        <v>0</v>
      </c>
      <c r="E48" s="13">
        <f t="shared" si="5"/>
        <v>0</v>
      </c>
      <c r="F48" s="6">
        <v>0</v>
      </c>
      <c r="G48" s="6">
        <v>0</v>
      </c>
      <c r="H48" s="10">
        <v>0</v>
      </c>
      <c r="I48" s="10">
        <v>0</v>
      </c>
      <c r="J48" s="69">
        <v>0</v>
      </c>
    </row>
    <row r="49" spans="1:10" ht="30" x14ac:dyDescent="0.25">
      <c r="A49" s="63" t="s">
        <v>66</v>
      </c>
      <c r="B49" s="3" t="s">
        <v>67</v>
      </c>
      <c r="C49" s="6">
        <v>0</v>
      </c>
      <c r="D49" s="9">
        <v>0</v>
      </c>
      <c r="E49" s="13">
        <f t="shared" si="5"/>
        <v>0</v>
      </c>
      <c r="F49" s="6">
        <v>0</v>
      </c>
      <c r="G49" s="6">
        <v>0</v>
      </c>
      <c r="H49" s="10">
        <v>0</v>
      </c>
      <c r="I49" s="10">
        <v>0</v>
      </c>
      <c r="J49" s="69">
        <v>0</v>
      </c>
    </row>
    <row r="50" spans="1:10" ht="30" x14ac:dyDescent="0.25">
      <c r="A50" s="63" t="s">
        <v>68</v>
      </c>
      <c r="B50" s="3" t="s">
        <v>70</v>
      </c>
      <c r="C50" s="6">
        <v>0</v>
      </c>
      <c r="D50" s="9">
        <v>0</v>
      </c>
      <c r="E50" s="13">
        <f t="shared" si="5"/>
        <v>0</v>
      </c>
      <c r="F50" s="6">
        <v>0</v>
      </c>
      <c r="G50" s="6">
        <v>0</v>
      </c>
      <c r="H50" s="10">
        <v>0</v>
      </c>
      <c r="I50" s="10">
        <v>0</v>
      </c>
      <c r="J50" s="69">
        <v>0</v>
      </c>
    </row>
    <row r="51" spans="1:10" x14ac:dyDescent="0.25">
      <c r="A51" s="65" t="s">
        <v>69</v>
      </c>
      <c r="B51" s="21" t="s">
        <v>17</v>
      </c>
      <c r="C51" s="22">
        <v>0</v>
      </c>
      <c r="D51" s="23">
        <v>0</v>
      </c>
      <c r="E51" s="24">
        <f t="shared" si="5"/>
        <v>0</v>
      </c>
      <c r="F51" s="22">
        <v>0</v>
      </c>
      <c r="G51" s="22">
        <v>0</v>
      </c>
      <c r="H51" s="25">
        <v>0</v>
      </c>
      <c r="I51" s="25">
        <v>0</v>
      </c>
      <c r="J51" s="70">
        <v>0</v>
      </c>
    </row>
    <row r="52" spans="1:10" x14ac:dyDescent="0.25">
      <c r="A52" s="59" t="s">
        <v>71</v>
      </c>
      <c r="B52" s="42" t="s">
        <v>108</v>
      </c>
      <c r="C52" s="42">
        <f>C53+C54+C55+C56</f>
        <v>0</v>
      </c>
      <c r="D52" s="42">
        <f t="shared" ref="D52:F52" si="12">D53+D54+D55+D56</f>
        <v>0</v>
      </c>
      <c r="E52" s="42">
        <f t="shared" si="12"/>
        <v>0</v>
      </c>
      <c r="F52" s="42">
        <f t="shared" si="12"/>
        <v>0</v>
      </c>
      <c r="G52" s="42">
        <f t="shared" ref="G52:J52" si="13">G53+G54+G55+G56</f>
        <v>0</v>
      </c>
      <c r="H52" s="42">
        <f t="shared" si="13"/>
        <v>0</v>
      </c>
      <c r="I52" s="42">
        <f t="shared" si="13"/>
        <v>0</v>
      </c>
      <c r="J52" s="71">
        <f t="shared" si="13"/>
        <v>0</v>
      </c>
    </row>
    <row r="53" spans="1:10" x14ac:dyDescent="0.25">
      <c r="A53" s="61" t="s">
        <v>72</v>
      </c>
      <c r="B53" s="26" t="s">
        <v>73</v>
      </c>
      <c r="C53" s="17">
        <v>0</v>
      </c>
      <c r="D53" s="19">
        <v>0</v>
      </c>
      <c r="E53" s="18">
        <f t="shared" si="5"/>
        <v>0</v>
      </c>
      <c r="F53" s="17">
        <v>0</v>
      </c>
      <c r="G53" s="17">
        <v>0</v>
      </c>
      <c r="H53" s="20">
        <v>0</v>
      </c>
      <c r="I53" s="20">
        <v>0</v>
      </c>
      <c r="J53" s="68">
        <v>0</v>
      </c>
    </row>
    <row r="54" spans="1:10" x14ac:dyDescent="0.25">
      <c r="A54" s="63" t="s">
        <v>74</v>
      </c>
      <c r="B54" s="2" t="s">
        <v>109</v>
      </c>
      <c r="C54" s="6">
        <v>0</v>
      </c>
      <c r="D54" s="9">
        <v>0</v>
      </c>
      <c r="E54" s="13">
        <f t="shared" si="5"/>
        <v>0</v>
      </c>
      <c r="F54" s="6">
        <v>0</v>
      </c>
      <c r="G54" s="6">
        <v>0</v>
      </c>
      <c r="H54" s="10">
        <v>0</v>
      </c>
      <c r="I54" s="10">
        <v>0</v>
      </c>
      <c r="J54" s="69">
        <v>0</v>
      </c>
    </row>
    <row r="55" spans="1:10" ht="30" x14ac:dyDescent="0.25">
      <c r="A55" s="63" t="s">
        <v>75</v>
      </c>
      <c r="B55" s="3" t="s">
        <v>77</v>
      </c>
      <c r="C55" s="6">
        <v>0</v>
      </c>
      <c r="D55" s="9">
        <v>0</v>
      </c>
      <c r="E55" s="13">
        <f t="shared" si="5"/>
        <v>0</v>
      </c>
      <c r="F55" s="6">
        <v>0</v>
      </c>
      <c r="G55" s="6">
        <v>0</v>
      </c>
      <c r="H55" s="10">
        <v>0</v>
      </c>
      <c r="I55" s="10">
        <v>0</v>
      </c>
      <c r="J55" s="69">
        <v>0</v>
      </c>
    </row>
    <row r="56" spans="1:10" x14ac:dyDescent="0.25">
      <c r="A56" s="65" t="s">
        <v>76</v>
      </c>
      <c r="B56" s="21" t="s">
        <v>17</v>
      </c>
      <c r="C56" s="22">
        <v>0</v>
      </c>
      <c r="D56" s="23">
        <v>0</v>
      </c>
      <c r="E56" s="24">
        <f t="shared" si="5"/>
        <v>0</v>
      </c>
      <c r="F56" s="22">
        <v>0</v>
      </c>
      <c r="G56" s="22">
        <v>0</v>
      </c>
      <c r="H56" s="25">
        <v>0</v>
      </c>
      <c r="I56" s="25">
        <v>0</v>
      </c>
      <c r="J56" s="70">
        <v>0</v>
      </c>
    </row>
    <row r="57" spans="1:10" x14ac:dyDescent="0.25">
      <c r="A57" s="72" t="s">
        <v>78</v>
      </c>
      <c r="B57" s="46" t="s">
        <v>110</v>
      </c>
      <c r="C57" s="47">
        <v>0</v>
      </c>
      <c r="D57" s="48">
        <v>0</v>
      </c>
      <c r="E57" s="46">
        <f>G57+F57</f>
        <v>0</v>
      </c>
      <c r="F57" s="47">
        <v>0</v>
      </c>
      <c r="G57" s="47">
        <v>0</v>
      </c>
      <c r="H57" s="47">
        <v>0</v>
      </c>
      <c r="I57" s="47">
        <v>0</v>
      </c>
      <c r="J57" s="73">
        <v>0</v>
      </c>
    </row>
    <row r="58" spans="1:10" x14ac:dyDescent="0.25">
      <c r="A58" s="59" t="s">
        <v>79</v>
      </c>
      <c r="B58" s="42" t="s">
        <v>111</v>
      </c>
      <c r="C58" s="42">
        <f>C59+C60+C61</f>
        <v>0</v>
      </c>
      <c r="D58" s="43">
        <f>D59+D60+D61</f>
        <v>0</v>
      </c>
      <c r="E58" s="43">
        <f>E59+E60+E61</f>
        <v>0</v>
      </c>
      <c r="F58" s="42">
        <f>F59+F60+F61</f>
        <v>0</v>
      </c>
      <c r="G58" s="42">
        <f t="shared" ref="G58" si="14">G59+G60+G61</f>
        <v>0</v>
      </c>
      <c r="H58" s="42">
        <f>H59+H60+H61</f>
        <v>0</v>
      </c>
      <c r="I58" s="42">
        <f>I59+I60+I61</f>
        <v>0</v>
      </c>
      <c r="J58" s="74">
        <f>J59+J60+J61</f>
        <v>0</v>
      </c>
    </row>
    <row r="59" spans="1:10" x14ac:dyDescent="0.25">
      <c r="A59" s="61" t="s">
        <v>80</v>
      </c>
      <c r="B59" s="26" t="s">
        <v>82</v>
      </c>
      <c r="C59" s="17">
        <v>0</v>
      </c>
      <c r="D59" s="19">
        <v>0</v>
      </c>
      <c r="E59" s="18">
        <f t="shared" si="5"/>
        <v>0</v>
      </c>
      <c r="F59" s="17">
        <v>0</v>
      </c>
      <c r="G59" s="17">
        <v>0</v>
      </c>
      <c r="H59" s="20">
        <v>0</v>
      </c>
      <c r="I59" s="20">
        <v>0</v>
      </c>
      <c r="J59" s="68">
        <v>0</v>
      </c>
    </row>
    <row r="60" spans="1:10" ht="30" x14ac:dyDescent="0.25">
      <c r="A60" s="63" t="s">
        <v>81</v>
      </c>
      <c r="B60" s="3" t="s">
        <v>112</v>
      </c>
      <c r="C60" s="6">
        <v>0</v>
      </c>
      <c r="D60" s="9">
        <v>0</v>
      </c>
      <c r="E60" s="13">
        <f t="shared" si="5"/>
        <v>0</v>
      </c>
      <c r="F60" s="6">
        <v>0</v>
      </c>
      <c r="G60" s="6">
        <v>0</v>
      </c>
      <c r="H60" s="10">
        <v>0</v>
      </c>
      <c r="I60" s="10">
        <v>0</v>
      </c>
      <c r="J60" s="69">
        <v>0</v>
      </c>
    </row>
    <row r="61" spans="1:10" ht="30" x14ac:dyDescent="0.25">
      <c r="A61" s="65" t="s">
        <v>83</v>
      </c>
      <c r="B61" s="21" t="s">
        <v>113</v>
      </c>
      <c r="C61" s="22">
        <v>0</v>
      </c>
      <c r="D61" s="23">
        <v>0</v>
      </c>
      <c r="E61" s="24">
        <f t="shared" si="5"/>
        <v>0</v>
      </c>
      <c r="F61" s="22">
        <v>0</v>
      </c>
      <c r="G61" s="22">
        <v>0</v>
      </c>
      <c r="H61" s="25">
        <v>0</v>
      </c>
      <c r="I61" s="25">
        <v>0</v>
      </c>
      <c r="J61" s="70">
        <v>0</v>
      </c>
    </row>
    <row r="62" spans="1:10" x14ac:dyDescent="0.25">
      <c r="A62" s="72" t="s">
        <v>84</v>
      </c>
      <c r="B62" s="49" t="s">
        <v>85</v>
      </c>
      <c r="C62" s="47">
        <v>0</v>
      </c>
      <c r="D62" s="48">
        <v>0</v>
      </c>
      <c r="E62" s="46">
        <f t="shared" si="5"/>
        <v>0</v>
      </c>
      <c r="F62" s="47">
        <v>0</v>
      </c>
      <c r="G62" s="47">
        <v>0</v>
      </c>
      <c r="H62" s="47">
        <v>0</v>
      </c>
      <c r="I62" s="47">
        <v>0</v>
      </c>
      <c r="J62" s="75">
        <v>0</v>
      </c>
    </row>
    <row r="63" spans="1:10" ht="29.25" x14ac:dyDescent="0.25">
      <c r="A63" s="59" t="s">
        <v>87</v>
      </c>
      <c r="B63" s="50" t="s">
        <v>86</v>
      </c>
      <c r="C63" s="39">
        <v>3</v>
      </c>
      <c r="D63" s="51">
        <v>0</v>
      </c>
      <c r="E63" s="42">
        <v>2</v>
      </c>
      <c r="F63" s="39">
        <v>0</v>
      </c>
      <c r="G63" s="39">
        <v>2</v>
      </c>
      <c r="H63" s="39">
        <v>0</v>
      </c>
      <c r="I63" s="39">
        <v>0</v>
      </c>
      <c r="J63" s="60">
        <v>2</v>
      </c>
    </row>
    <row r="64" spans="1:10" x14ac:dyDescent="0.25">
      <c r="A64" s="76" t="s">
        <v>88</v>
      </c>
      <c r="B64" s="28" t="s">
        <v>89</v>
      </c>
      <c r="C64" s="29">
        <v>0</v>
      </c>
      <c r="D64" s="30">
        <v>0</v>
      </c>
      <c r="E64" s="31">
        <f t="shared" si="5"/>
        <v>0</v>
      </c>
      <c r="F64" s="29">
        <v>0</v>
      </c>
      <c r="G64" s="29">
        <v>0</v>
      </c>
      <c r="H64" s="29">
        <v>0</v>
      </c>
      <c r="I64" s="29">
        <v>0</v>
      </c>
      <c r="J64" s="77">
        <v>0</v>
      </c>
    </row>
    <row r="65" spans="1:10" x14ac:dyDescent="0.25">
      <c r="A65" s="59" t="s">
        <v>90</v>
      </c>
      <c r="B65" s="52" t="s">
        <v>91</v>
      </c>
      <c r="C65" s="39">
        <v>18</v>
      </c>
      <c r="D65" s="51">
        <v>0</v>
      </c>
      <c r="E65" s="42">
        <v>15</v>
      </c>
      <c r="F65" s="39">
        <v>2</v>
      </c>
      <c r="G65" s="39">
        <v>13</v>
      </c>
      <c r="H65" s="39">
        <v>2</v>
      </c>
      <c r="I65" s="39">
        <v>0</v>
      </c>
      <c r="J65" s="78">
        <v>7</v>
      </c>
    </row>
    <row r="66" spans="1:10" ht="29.25" x14ac:dyDescent="0.25">
      <c r="A66" s="76" t="s">
        <v>93</v>
      </c>
      <c r="B66" s="32" t="s">
        <v>92</v>
      </c>
      <c r="C66" s="29">
        <v>12</v>
      </c>
      <c r="D66" s="30">
        <v>0</v>
      </c>
      <c r="E66" s="31">
        <v>12</v>
      </c>
      <c r="F66" s="29">
        <v>2</v>
      </c>
      <c r="G66" s="29">
        <v>10</v>
      </c>
      <c r="H66" s="29">
        <v>0</v>
      </c>
      <c r="I66" s="29">
        <v>0</v>
      </c>
      <c r="J66" s="79">
        <v>8</v>
      </c>
    </row>
    <row r="67" spans="1:10" x14ac:dyDescent="0.25">
      <c r="A67" s="59" t="s">
        <v>94</v>
      </c>
      <c r="B67" s="52" t="s">
        <v>17</v>
      </c>
      <c r="C67" s="39">
        <v>1</v>
      </c>
      <c r="D67" s="51">
        <v>0</v>
      </c>
      <c r="E67" s="42">
        <f>G67+F67</f>
        <v>1</v>
      </c>
      <c r="F67" s="39">
        <v>0</v>
      </c>
      <c r="G67" s="39">
        <v>1</v>
      </c>
      <c r="H67" s="39">
        <v>0</v>
      </c>
      <c r="I67" s="39">
        <v>0</v>
      </c>
      <c r="J67" s="60">
        <v>0</v>
      </c>
    </row>
    <row r="68" spans="1:10" ht="15.75" thickBot="1" x14ac:dyDescent="0.3">
      <c r="A68" s="80"/>
      <c r="B68" s="81" t="s">
        <v>95</v>
      </c>
      <c r="C68" s="82">
        <f>C67+C66+C65+C64+C63+C62+C58+C57+C52+C46+C46+C42+C39+C31+C27+C14+C7</f>
        <v>924</v>
      </c>
      <c r="D68" s="83">
        <f>D7+D14+D27+D31+D39+D42+D46+D52+D58+D62+D63+D64+D65+D66+D67</f>
        <v>0</v>
      </c>
      <c r="E68" s="83">
        <f>E67+E66+E65+E64+E63+E62+E58+E57+E52+E46+E42+E39+E31+E27+E14+E7</f>
        <v>857</v>
      </c>
      <c r="F68" s="83">
        <v>222</v>
      </c>
      <c r="G68" s="83">
        <f>G7+G14+G27+G31+G39+G42+G46+G52+G58+G62+G63+G64+G65+G66+G67</f>
        <v>635</v>
      </c>
      <c r="H68" s="83">
        <f>H7+H14+H27+H31+H39+H42+H46+H52+H58+H62+H63+H64+H65+H66+H67</f>
        <v>2</v>
      </c>
      <c r="I68" s="83">
        <f>I7+I14+I27+I31+I39+I42+I46+I52+I58+I62+I63+I64+I65+I66+I67</f>
        <v>0</v>
      </c>
      <c r="J68" s="84">
        <f>J7+J14+J27+J31+J39+J42+J46+J52+J58+J62+J63+J64+J65+J66+J67</f>
        <v>280</v>
      </c>
    </row>
  </sheetData>
  <mergeCells count="11">
    <mergeCell ref="H1:J1"/>
    <mergeCell ref="B3:H3"/>
    <mergeCell ref="B4:H4"/>
    <mergeCell ref="F5:G5"/>
    <mergeCell ref="H5:J5"/>
    <mergeCell ref="B2:H2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Мирка Ірина Богданівна</dc:creator>
  <cp:lastModifiedBy>Bogomilchuk</cp:lastModifiedBy>
  <cp:lastPrinted>2026-04-22T13:22:09Z</cp:lastPrinted>
  <dcterms:created xsi:type="dcterms:W3CDTF">2025-01-31T11:23:50Z</dcterms:created>
  <dcterms:modified xsi:type="dcterms:W3CDTF">2026-04-22T13:26:37Z</dcterms:modified>
</cp:coreProperties>
</file>